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'стр.1'!$A$1:$J$41</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<sst xmlns="http://schemas.openxmlformats.org/spreadsheetml/2006/main" count="152" uniqueCount="83">
  <si>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</si>
  <si>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</si>
  <si>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</si>
  <si>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</si>
  <si>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</si>
  <si>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</si>
  <si>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</si>
  <si>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</si>
  <si>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</si>
  <si>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</si>
  <si>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</si>
  <si>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</si>
  <si>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</si>
  <si>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</si>
  <si>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</si>
  <si>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</si>
  <si>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</si>
  <si>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</si>
  <si>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</si>
  <si>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</si>
  <si>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</si>
  <si>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</si>
  <si>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</si>
  <si>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</si>
  <si>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</si>
  <si>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</si>
  <si>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</si>
  <si>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</si>
  <si>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</si>
  <si>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</si>
  <si>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</si>
  <si>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</si>
  <si>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</si>
  <si>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</si>
  <si>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</si>
  <si>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</si>
  <si>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</si>
  <si>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</si>
  <si>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</si>
  <si>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</si>
  <si>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</si>
  <si>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</si>
  <si>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</si>
  <si>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</si>
  <si>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</si>
  <si>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</si>
  <si>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</si>
  <si>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</si>
  <si>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</si>
  <si>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</si>
  <si>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</si>
  <si>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</si>
  <si>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</si>
  <si>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</si>
  <si>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</si>
  <si>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ООО "Любинское ЖКХ"ИП Шкайдерова А.Н.,ЗАО "Газпром межрегионгаз Омск"</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</si>
  <si>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</si>
  <si>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</si>
  <si>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</si>
  <si>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</si>
  <si>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</si>
  <si>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</si>
  <si>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</si>
  <si>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</si>
  <si>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</si>
  <si>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</si>
  <si>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</si>
  <si>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</si>
  <si>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</si>
  <si>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</si>
  <si>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</si>
  <si>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</si>
  <si>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</si>
  <si>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</si>
  <si>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</si>
  <si>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</si>
  <si>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</si>
  <si>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</si>
  <si>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</si>
  <si>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ПО ТРАНСПОРТИРОВКЕ ГАЗА ПО ГАЗОРАСПРЕДЕЛИТЕЛЬНЫМ СЕТЯМ за февраль 2018 г.</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</si>
  <si>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</si>
  <si>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</si>
  <si>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 xml:space="preserve">ЗАО "Газпром межрегионгаз Омск", ИП Давыдов О. И.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</si>
</sst>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1">
      <selection activeCell="F55" sqref="F55"/>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1" width="9.125" style="1" customWidth="1"/>
    <col min="12" max="14" width="0" style="1" hidden="1" customWidth="1"/>
    <col min="15"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25" t="s">
        <v>4</v>
      </c>
      <c r="B7" s="25"/>
      <c r="C7" s="25"/>
      <c r="D7" s="25"/>
      <c r="E7" s="25"/>
      <c r="F7" s="25"/>
      <c r="G7" s="25"/>
      <c r="H7" s="25"/>
      <c r="I7" s="25"/>
      <c r="J7" s="25"/>
    </row>
    <row r="8" spans="1:10" ht="18" customHeight="1">
      <c r="A8" s="25" t="s">
        <v>5</v>
      </c>
      <c r="B8" s="25"/>
      <c r="C8" s="25"/>
      <c r="D8" s="25"/>
      <c r="E8" s="25"/>
      <c r="F8" s="25"/>
      <c r="G8" s="25"/>
      <c r="H8" s="25"/>
      <c r="I8" s="25"/>
      <c r="J8" s="25"/>
    </row>
    <row r="9" spans="1:10" ht="18" customHeight="1">
      <c r="A9" s="25" t="s">
        <v>79</v>
      </c>
      <c r="B9" s="25"/>
      <c r="C9" s="25"/>
      <c r="D9" s="25"/>
      <c r="E9" s="25"/>
      <c r="F9" s="25"/>
      <c r="G9" s="25"/>
      <c r="H9" s="25"/>
      <c r="I9" s="25"/>
      <c r="J9" s="25"/>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53">
      <c r="A13" s="12">
        <v>1</v>
      </c>
      <c r="B13" s="10" t="s">
        <v>16</v>
      </c>
      <c r="C13" s="10" t="s">
        <v>35</v>
      </c>
      <c r="D13" s="14" t="s">
        <v>54</v>
      </c>
      <c r="E13" s="17" t="s">
        <v>67</v>
      </c>
      <c r="F13" s="17" t="s">
        <v>67</v>
      </c>
      <c r="G13" s="16" t="s">
        <v>80</v>
      </c>
      <c r="H13" s="18">
        <f>1.181+M13</f>
        <v>1.268542</v>
      </c>
      <c r="I13" s="18">
        <f>1.181+M13</f>
        <v>1.268542</v>
      </c>
      <c r="J13" s="19" t="s">
        <v>60</v>
      </c>
      <c r="L13" s="8">
        <f>15.1+33.8+1.242+30+7.4</f>
        <v>87.542</v>
      </c>
      <c r="M13" s="8">
        <f>L13/1000</f>
        <v>0.087542</v>
      </c>
    </row>
    <row r="14" spans="1:13" ht="178.5">
      <c r="A14" s="13">
        <v>2</v>
      </c>
      <c r="B14" s="10" t="s">
        <v>17</v>
      </c>
      <c r="C14" s="10" t="s">
        <v>36</v>
      </c>
      <c r="D14" s="14" t="s">
        <v>54</v>
      </c>
      <c r="E14" s="17" t="s">
        <v>67</v>
      </c>
      <c r="F14" s="17" t="s">
        <v>67</v>
      </c>
      <c r="G14" s="15" t="s">
        <v>77</v>
      </c>
      <c r="H14" s="23">
        <f>2.911+M14</f>
        <v>3.142721</v>
      </c>
      <c r="I14" s="23">
        <f>2.911+M14</f>
        <v>3.142721</v>
      </c>
      <c r="J14" s="19" t="s">
        <v>60</v>
      </c>
      <c r="L14" s="1">
        <f>5.3+50+156+6.5+13.921</f>
        <v>231.721</v>
      </c>
      <c r="M14" s="8">
        <f aca="true" t="shared" si="0" ref="M14:M34">L14/1000</f>
        <v>0.231721</v>
      </c>
    </row>
    <row r="15" spans="1:13" ht="178.5">
      <c r="A15" s="12">
        <v>3</v>
      </c>
      <c r="B15" s="10" t="s">
        <v>18</v>
      </c>
      <c r="C15" s="10" t="s">
        <v>37</v>
      </c>
      <c r="D15" s="14" t="s">
        <v>54</v>
      </c>
      <c r="E15" s="17" t="s">
        <v>67</v>
      </c>
      <c r="F15" s="17" t="s">
        <v>67</v>
      </c>
      <c r="G15" s="15" t="s">
        <v>70</v>
      </c>
      <c r="H15" s="23">
        <f>2.992+M15</f>
        <v>3.55673</v>
      </c>
      <c r="I15" s="23">
        <f>2.992+M15</f>
        <v>3.55673</v>
      </c>
      <c r="J15" s="19" t="s">
        <v>60</v>
      </c>
      <c r="L15" s="1">
        <f>27.5+4.14+373.49+23.8+10.8+125</f>
        <v>564.73</v>
      </c>
      <c r="M15" s="8">
        <f t="shared" si="0"/>
        <v>0.5647300000000001</v>
      </c>
    </row>
    <row r="16" spans="1:13" ht="330" customHeight="1">
      <c r="A16" s="13">
        <v>4</v>
      </c>
      <c r="B16" s="10" t="s">
        <v>19</v>
      </c>
      <c r="C16" s="10" t="s">
        <v>38</v>
      </c>
      <c r="D16" s="14" t="s">
        <v>54</v>
      </c>
      <c r="E16" s="17" t="s">
        <v>67</v>
      </c>
      <c r="F16" s="17" t="s">
        <v>67</v>
      </c>
      <c r="G16" s="15" t="s">
        <v>76</v>
      </c>
      <c r="H16" s="23">
        <f>6.623+M16</f>
        <v>6.885453</v>
      </c>
      <c r="I16" s="23">
        <f>6.623+M16</f>
        <v>6.885453</v>
      </c>
      <c r="J16" s="19" t="s">
        <v>60</v>
      </c>
      <c r="L16" s="1">
        <f>17.1+27+2.3+3.4+20+30+4.303+23.4+120+2.2+6+1.25+5.5</f>
        <v>262.453</v>
      </c>
      <c r="M16" s="8">
        <f t="shared" si="0"/>
        <v>0.262453</v>
      </c>
    </row>
    <row r="17" spans="1:13" ht="178.5">
      <c r="A17" s="12">
        <v>5</v>
      </c>
      <c r="B17" s="10" t="s">
        <v>20</v>
      </c>
      <c r="C17" s="10" t="s">
        <v>39</v>
      </c>
      <c r="D17" s="14" t="s">
        <v>54</v>
      </c>
      <c r="E17" s="17" t="s">
        <v>67</v>
      </c>
      <c r="F17" s="17" t="s">
        <v>67</v>
      </c>
      <c r="G17" s="15" t="s">
        <v>78</v>
      </c>
      <c r="H17" s="23">
        <f>4.279+M17</f>
        <v>5.0605</v>
      </c>
      <c r="I17" s="23">
        <f>4.279+M17</f>
        <v>5.0605</v>
      </c>
      <c r="J17" s="19" t="s">
        <v>60</v>
      </c>
      <c r="L17" s="1">
        <f>100+580+9+51+11.5+30</f>
        <v>781.5</v>
      </c>
      <c r="M17" s="8">
        <f t="shared" si="0"/>
        <v>0.7815</v>
      </c>
    </row>
    <row r="18" spans="1:13" ht="109.5" customHeight="1">
      <c r="A18" s="13">
        <v>6</v>
      </c>
      <c r="B18" s="10" t="s">
        <v>21</v>
      </c>
      <c r="C18" s="10" t="s">
        <v>40</v>
      </c>
      <c r="D18" s="14" t="s">
        <v>54</v>
      </c>
      <c r="E18" s="17" t="s">
        <v>67</v>
      </c>
      <c r="F18" s="17" t="s">
        <v>67</v>
      </c>
      <c r="G18" s="15" t="s">
        <v>69</v>
      </c>
      <c r="H18" s="23">
        <f>4.279+M18</f>
        <v>4.286</v>
      </c>
      <c r="I18" s="23">
        <f>4.279+M18</f>
        <v>4.286</v>
      </c>
      <c r="J18" s="19" t="s">
        <v>60</v>
      </c>
      <c r="L18" s="1">
        <f>7</f>
        <v>7</v>
      </c>
      <c r="M18" s="8">
        <f t="shared" si="0"/>
        <v>0.007</v>
      </c>
    </row>
    <row r="19" spans="1:13" ht="25.5">
      <c r="A19" s="12">
        <v>7</v>
      </c>
      <c r="B19" s="10" t="s">
        <v>22</v>
      </c>
      <c r="C19" s="10" t="s">
        <v>41</v>
      </c>
      <c r="D19" s="14" t="s">
        <v>54</v>
      </c>
      <c r="E19" s="15">
        <v>430.46</v>
      </c>
      <c r="F19" s="15">
        <v>430.46</v>
      </c>
      <c r="G19" s="11"/>
      <c r="H19" s="23">
        <v>0.038</v>
      </c>
      <c r="I19" s="23">
        <v>0.038</v>
      </c>
      <c r="J19" s="19" t="s">
        <v>60</v>
      </c>
      <c r="M19" s="8">
        <f t="shared" si="0"/>
        <v>0</v>
      </c>
    </row>
    <row r="20" spans="1:13" ht="25.5">
      <c r="A20" s="13">
        <v>8</v>
      </c>
      <c r="B20" s="10" t="s">
        <v>23</v>
      </c>
      <c r="C20" s="10" t="s">
        <v>42</v>
      </c>
      <c r="D20" s="14" t="s">
        <v>54</v>
      </c>
      <c r="E20" s="15">
        <v>430.46</v>
      </c>
      <c r="F20" s="15">
        <v>430.46</v>
      </c>
      <c r="G20" s="11" t="s">
        <v>65</v>
      </c>
      <c r="H20" s="23">
        <f>M20</f>
        <v>0.086</v>
      </c>
      <c r="I20" s="23">
        <f>M20</f>
        <v>0.086</v>
      </c>
      <c r="J20" s="19" t="s">
        <v>60</v>
      </c>
      <c r="L20" s="1">
        <v>86</v>
      </c>
      <c r="M20" s="8">
        <f t="shared" si="0"/>
        <v>0.086</v>
      </c>
    </row>
    <row r="21" spans="1:13" ht="279" customHeight="1">
      <c r="A21" s="12">
        <v>9</v>
      </c>
      <c r="B21" s="10" t="s">
        <v>24</v>
      </c>
      <c r="C21" s="10" t="s">
        <v>43</v>
      </c>
      <c r="D21" s="14" t="s">
        <v>54</v>
      </c>
      <c r="E21" s="17" t="s">
        <v>67</v>
      </c>
      <c r="F21" s="17" t="s">
        <v>67</v>
      </c>
      <c r="G21" s="15" t="s">
        <v>71</v>
      </c>
      <c r="H21" s="23">
        <f>0.839+M21</f>
        <v>0.8586499999999999</v>
      </c>
      <c r="I21" s="23">
        <f>0.839+M21</f>
        <v>0.8586499999999999</v>
      </c>
      <c r="J21" s="19" t="s">
        <v>60</v>
      </c>
      <c r="L21" s="1">
        <f>3.4+3.7+2+6.3+4.25</f>
        <v>19.65</v>
      </c>
      <c r="M21" s="8">
        <f t="shared" si="0"/>
        <v>0.019649999999999997</v>
      </c>
    </row>
    <row r="22" spans="1:13" ht="105.75" customHeight="1">
      <c r="A22" s="13">
        <v>10</v>
      </c>
      <c r="B22" s="10" t="s">
        <v>25</v>
      </c>
      <c r="C22" s="10" t="s">
        <v>44</v>
      </c>
      <c r="D22" s="14" t="s">
        <v>54</v>
      </c>
      <c r="E22" s="17" t="s">
        <v>67</v>
      </c>
      <c r="F22" s="17" t="s">
        <v>67</v>
      </c>
      <c r="G22" s="15" t="s">
        <v>55</v>
      </c>
      <c r="H22" s="23">
        <f>1.654+M22</f>
        <v>1.6555799999999998</v>
      </c>
      <c r="I22" s="23">
        <f>1.654+M22</f>
        <v>1.6555799999999998</v>
      </c>
      <c r="J22" s="19" t="s">
        <v>60</v>
      </c>
      <c r="L22" s="1">
        <v>1.58</v>
      </c>
      <c r="M22" s="8">
        <f t="shared" si="0"/>
        <v>0.00158</v>
      </c>
    </row>
    <row r="23" spans="1:13" ht="204.75" customHeight="1">
      <c r="A23" s="12">
        <v>11</v>
      </c>
      <c r="B23" s="10" t="s">
        <v>26</v>
      </c>
      <c r="C23" s="10" t="s">
        <v>45</v>
      </c>
      <c r="D23" s="14" t="s">
        <v>54</v>
      </c>
      <c r="E23" s="17" t="s">
        <v>67</v>
      </c>
      <c r="F23" s="17" t="s">
        <v>67</v>
      </c>
      <c r="G23" s="15" t="s">
        <v>74</v>
      </c>
      <c r="H23" s="23">
        <f>1.014+M23</f>
        <v>3.3364599999999998</v>
      </c>
      <c r="I23" s="23">
        <f>1.014+M23</f>
        <v>3.3364599999999998</v>
      </c>
      <c r="J23" s="19" t="s">
        <v>60</v>
      </c>
      <c r="L23" s="1">
        <f>11.4+3+20.36+4.9+42.8+2240</f>
        <v>2322.46</v>
      </c>
      <c r="M23" s="8">
        <f t="shared" si="0"/>
        <v>2.32246</v>
      </c>
    </row>
    <row r="24" spans="1:13" ht="409.5" customHeight="1">
      <c r="A24" s="26">
        <v>12</v>
      </c>
      <c r="B24" s="28" t="s">
        <v>27</v>
      </c>
      <c r="C24" s="28" t="s">
        <v>46</v>
      </c>
      <c r="D24" s="30" t="s">
        <v>54</v>
      </c>
      <c r="E24" s="32" t="s">
        <v>67</v>
      </c>
      <c r="F24" s="32" t="s">
        <v>67</v>
      </c>
      <c r="G24" s="34" t="s">
        <v>75</v>
      </c>
      <c r="H24" s="36">
        <f>4.494+M24</f>
        <v>4.687377</v>
      </c>
      <c r="I24" s="36">
        <f>4.494+M24</f>
        <v>4.687377</v>
      </c>
      <c r="J24" s="38" t="s">
        <v>60</v>
      </c>
      <c r="K24" s="40"/>
      <c r="L24" s="41">
        <f>46.079+0.9+4.8+1.5+11.1+2.5+31.78+6.5+4+8.9+18+23+7.4+4.8+9.35+12.768</f>
        <v>193.377</v>
      </c>
      <c r="M24" s="42">
        <f t="shared" si="0"/>
        <v>0.19337700000000002</v>
      </c>
    </row>
    <row r="25" spans="1:13" ht="132.75" customHeight="1">
      <c r="A25" s="27"/>
      <c r="B25" s="29"/>
      <c r="C25" s="29"/>
      <c r="D25" s="31"/>
      <c r="E25" s="33"/>
      <c r="F25" s="33"/>
      <c r="G25" s="35"/>
      <c r="H25" s="37"/>
      <c r="I25" s="37"/>
      <c r="J25" s="39"/>
      <c r="K25" s="40"/>
      <c r="L25" s="41"/>
      <c r="M25" s="42"/>
    </row>
    <row r="26" spans="1:13" ht="126.75" customHeight="1">
      <c r="A26" s="12">
        <v>13</v>
      </c>
      <c r="B26" s="10" t="s">
        <v>28</v>
      </c>
      <c r="C26" s="10" t="s">
        <v>47</v>
      </c>
      <c r="D26" s="14" t="s">
        <v>54</v>
      </c>
      <c r="E26" s="17" t="s">
        <v>67</v>
      </c>
      <c r="F26" s="17" t="s">
        <v>67</v>
      </c>
      <c r="G26" s="15" t="s">
        <v>81</v>
      </c>
      <c r="H26" s="23">
        <f>0.014+M26</f>
        <v>0.423386</v>
      </c>
      <c r="I26" s="23">
        <f>0.014+M26</f>
        <v>0.423386</v>
      </c>
      <c r="J26" s="19" t="s">
        <v>60</v>
      </c>
      <c r="L26" s="1">
        <f>310.736+64.8+12.4+5+16.45</f>
        <v>409.38599999999997</v>
      </c>
      <c r="M26" s="8">
        <f t="shared" si="0"/>
        <v>0.40938599999999997</v>
      </c>
    </row>
    <row r="27" spans="1:13" ht="204">
      <c r="A27" s="13">
        <v>14</v>
      </c>
      <c r="B27" s="10" t="s">
        <v>29</v>
      </c>
      <c r="C27" s="10" t="s">
        <v>48</v>
      </c>
      <c r="D27" s="14" t="s">
        <v>54</v>
      </c>
      <c r="E27" s="17" t="s">
        <v>67</v>
      </c>
      <c r="F27" s="17" t="s">
        <v>67</v>
      </c>
      <c r="G27" s="15" t="s">
        <v>73</v>
      </c>
      <c r="H27" s="23">
        <f>0.203+M27</f>
        <v>8.133592</v>
      </c>
      <c r="I27" s="23">
        <f>0.203+M27</f>
        <v>8.133592</v>
      </c>
      <c r="J27" s="19" t="s">
        <v>60</v>
      </c>
      <c r="L27" s="1">
        <f>11.8+6413.8+36.1+641.16+1.2+817+6.232+3.3</f>
        <v>7930.592000000001</v>
      </c>
      <c r="M27" s="8">
        <f t="shared" si="0"/>
        <v>7.930592000000001</v>
      </c>
    </row>
    <row r="28" spans="1:13" ht="25.5">
      <c r="A28" s="12">
        <v>15</v>
      </c>
      <c r="B28" s="10" t="s">
        <v>30</v>
      </c>
      <c r="C28" s="10" t="s">
        <v>49</v>
      </c>
      <c r="D28" s="14" t="s">
        <v>54</v>
      </c>
      <c r="E28" s="15">
        <v>430.46</v>
      </c>
      <c r="F28" s="15">
        <v>430.46</v>
      </c>
      <c r="G28" s="24" t="s">
        <v>82</v>
      </c>
      <c r="H28" s="23">
        <f>0.014+M28</f>
        <v>0.0159</v>
      </c>
      <c r="I28" s="23">
        <f>0.014+M28</f>
        <v>0.0159</v>
      </c>
      <c r="J28" s="19" t="s">
        <v>60</v>
      </c>
      <c r="L28" s="1">
        <v>1.9</v>
      </c>
      <c r="M28" s="8">
        <f t="shared" si="0"/>
        <v>0.0019</v>
      </c>
    </row>
    <row r="29" spans="1:13" ht="38.25">
      <c r="A29" s="13">
        <v>16</v>
      </c>
      <c r="B29" s="10" t="s">
        <v>31</v>
      </c>
      <c r="C29" s="10" t="s">
        <v>50</v>
      </c>
      <c r="D29" s="14" t="s">
        <v>54</v>
      </c>
      <c r="E29" s="15">
        <v>430.46</v>
      </c>
      <c r="F29" s="15">
        <v>430.46</v>
      </c>
      <c r="G29" s="24" t="s">
        <v>66</v>
      </c>
      <c r="H29" s="23">
        <f>0.026+M29</f>
        <v>0.0435</v>
      </c>
      <c r="I29" s="23">
        <f>0.026+M29</f>
        <v>0.0435</v>
      </c>
      <c r="J29" s="19" t="s">
        <v>60</v>
      </c>
      <c r="L29" s="1">
        <f>13+4.5</f>
        <v>17.5</v>
      </c>
      <c r="M29" s="8">
        <f t="shared" si="0"/>
        <v>0.0175</v>
      </c>
    </row>
    <row r="30" spans="1:13" ht="108.75" customHeight="1">
      <c r="A30" s="12">
        <v>17</v>
      </c>
      <c r="B30" s="10" t="s">
        <v>32</v>
      </c>
      <c r="C30" s="10" t="s">
        <v>51</v>
      </c>
      <c r="D30" s="14" t="s">
        <v>54</v>
      </c>
      <c r="E30" s="17" t="s">
        <v>67</v>
      </c>
      <c r="F30" s="17" t="s">
        <v>67</v>
      </c>
      <c r="G30" s="15" t="s">
        <v>61</v>
      </c>
      <c r="H30" s="23">
        <v>0.722</v>
      </c>
      <c r="I30" s="23">
        <v>0.722</v>
      </c>
      <c r="J30" s="19" t="s">
        <v>60</v>
      </c>
      <c r="M30" s="8">
        <f t="shared" si="0"/>
        <v>0</v>
      </c>
    </row>
    <row r="31" spans="1:13" ht="105" customHeight="1">
      <c r="A31" s="13">
        <v>18</v>
      </c>
      <c r="B31" s="10" t="s">
        <v>33</v>
      </c>
      <c r="C31" s="10" t="s">
        <v>52</v>
      </c>
      <c r="D31" s="14" t="s">
        <v>54</v>
      </c>
      <c r="E31" s="17" t="s">
        <v>67</v>
      </c>
      <c r="F31" s="17" t="s">
        <v>67</v>
      </c>
      <c r="G31" s="15" t="s">
        <v>72</v>
      </c>
      <c r="H31" s="23">
        <f>0.9+M31</f>
        <v>0.9077000000000001</v>
      </c>
      <c r="I31" s="23">
        <f>0.9+M31</f>
        <v>0.9077000000000001</v>
      </c>
      <c r="J31" s="19" t="s">
        <v>60</v>
      </c>
      <c r="L31" s="1">
        <v>7.7</v>
      </c>
      <c r="M31" s="8">
        <f t="shared" si="0"/>
        <v>0.0077</v>
      </c>
    </row>
    <row r="32" spans="1:13" ht="12.75">
      <c r="A32" s="13">
        <v>19</v>
      </c>
      <c r="B32" s="10" t="s">
        <v>56</v>
      </c>
      <c r="C32" s="10" t="s">
        <v>57</v>
      </c>
      <c r="D32" s="14" t="s">
        <v>58</v>
      </c>
      <c r="E32" s="15">
        <v>430.46</v>
      </c>
      <c r="F32" s="11">
        <v>430.46</v>
      </c>
      <c r="G32" s="15" t="s">
        <v>59</v>
      </c>
      <c r="H32" s="23">
        <v>0</v>
      </c>
      <c r="I32" s="23">
        <v>0</v>
      </c>
      <c r="J32" s="19" t="s">
        <v>60</v>
      </c>
      <c r="M32" s="8">
        <f t="shared" si="0"/>
        <v>0</v>
      </c>
    </row>
    <row r="33" spans="1:13" ht="144.75" customHeight="1">
      <c r="A33" s="13">
        <v>20</v>
      </c>
      <c r="B33" s="10" t="s">
        <v>62</v>
      </c>
      <c r="C33" s="10" t="s">
        <v>63</v>
      </c>
      <c r="D33" s="14" t="s">
        <v>54</v>
      </c>
      <c r="E33" s="17" t="s">
        <v>67</v>
      </c>
      <c r="F33" s="17" t="s">
        <v>67</v>
      </c>
      <c r="G33" s="15" t="s">
        <v>64</v>
      </c>
      <c r="H33" s="23">
        <v>0.596</v>
      </c>
      <c r="I33" s="23">
        <v>0.596</v>
      </c>
      <c r="J33" s="19"/>
      <c r="M33" s="8">
        <f t="shared" si="0"/>
        <v>0</v>
      </c>
    </row>
    <row r="34" spans="1:13" ht="107.25" customHeight="1">
      <c r="A34" s="12">
        <v>21</v>
      </c>
      <c r="B34" s="10" t="s">
        <v>34</v>
      </c>
      <c r="C34" s="10" t="s">
        <v>53</v>
      </c>
      <c r="D34" s="14" t="s">
        <v>54</v>
      </c>
      <c r="E34" s="17" t="s">
        <v>67</v>
      </c>
      <c r="F34" s="17" t="s">
        <v>67</v>
      </c>
      <c r="G34" s="15" t="s">
        <v>68</v>
      </c>
      <c r="H34" s="23">
        <f>1.19+M34</f>
        <v>1.193331</v>
      </c>
      <c r="I34" s="23">
        <f>1.19+M34</f>
        <v>1.193331</v>
      </c>
      <c r="J34" s="19" t="s">
        <v>60</v>
      </c>
      <c r="L34" s="1">
        <v>3.331</v>
      </c>
      <c r="M34" s="8">
        <f t="shared" si="0"/>
        <v>0.0033309999999999998</v>
      </c>
    </row>
  </sheetData>
  <sheetProtection/>
  <mergeCells count="16">
    <mergeCell ref="H24:H25"/>
    <mergeCell ref="I24:I25"/>
    <mergeCell ref="J24:J25"/>
    <mergeCell ref="K24:K25"/>
    <mergeCell ref="L24:L25"/>
    <mergeCell ref="M24:M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2018-04-03T11:09:07Z</dcterms:modified>
  <cp:category/>
  <cp:version/>
  <cp:contentType/>
  <cp:contentStatus/>
</cp:coreProperties>
</file>